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405" windowWidth="19875" windowHeight="76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1" i="1"/>
  <c r="I10"/>
  <c r="D10"/>
  <c r="D13" s="1"/>
  <c r="I14" l="1"/>
  <c r="I13"/>
  <c r="D11"/>
  <c r="D14" s="1"/>
  <c r="D16" s="1"/>
  <c r="D17" s="1"/>
  <c r="I16" l="1"/>
  <c r="I17" s="1"/>
</calcChain>
</file>

<file path=xl/sharedStrings.xml><?xml version="1.0" encoding="utf-8"?>
<sst xmlns="http://schemas.openxmlformats.org/spreadsheetml/2006/main" count="37" uniqueCount="28">
  <si>
    <t>Underlying Asset Value</t>
  </si>
  <si>
    <r>
      <t>S</t>
    </r>
    <r>
      <rPr>
        <sz val="9"/>
        <rFont val="Calibri"/>
        <family val="2"/>
      </rPr>
      <t>₀</t>
    </r>
  </si>
  <si>
    <t>Exercise Price</t>
  </si>
  <si>
    <t>X</t>
  </si>
  <si>
    <t>Fisk Free Rate</t>
  </si>
  <si>
    <t>rf</t>
  </si>
  <si>
    <t>∂</t>
  </si>
  <si>
    <t>Time Until Expiration</t>
  </si>
  <si>
    <t>T</t>
  </si>
  <si>
    <r>
      <t>d</t>
    </r>
    <r>
      <rPr>
        <sz val="9"/>
        <rFont val="Calibri"/>
        <family val="2"/>
      </rPr>
      <t>₁</t>
    </r>
  </si>
  <si>
    <r>
      <t>d</t>
    </r>
    <r>
      <rPr>
        <sz val="9"/>
        <rFont val="Calibri"/>
        <family val="2"/>
      </rPr>
      <t>₂</t>
    </r>
  </si>
  <si>
    <t>N(d₁)</t>
  </si>
  <si>
    <t>N(d₂)</t>
  </si>
  <si>
    <t>Call Option Value</t>
  </si>
  <si>
    <r>
      <t>C</t>
    </r>
    <r>
      <rPr>
        <sz val="9"/>
        <rFont val="Calibri"/>
        <family val="2"/>
      </rPr>
      <t>₀</t>
    </r>
  </si>
  <si>
    <t>Put Option Value</t>
  </si>
  <si>
    <t>Black-Scholes Model</t>
  </si>
  <si>
    <t>Cu</t>
  </si>
  <si>
    <t>Cd</t>
  </si>
  <si>
    <t>Y</t>
  </si>
  <si>
    <t>Z</t>
  </si>
  <si>
    <t>Upper Limit Multiplier</t>
  </si>
  <si>
    <t>Lower Limit Multiplier</t>
  </si>
  <si>
    <t>u</t>
  </si>
  <si>
    <t>d</t>
  </si>
  <si>
    <t>Binomial Model</t>
  </si>
  <si>
    <t>Single Time Period</t>
  </si>
  <si>
    <t>Standard Deviation of S₀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</si>
</sst>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* #,##0.00_);_(* \(#,##0.00\);_(* &quot;-&quot;??_);_(@_)"/>
    <numFmt numFmtId="165" formatCode="_(* #,##0.0000_);_(* \(#,##0.00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9"/>
      <name val="Arial"/>
      <family val="2"/>
    </font>
    <font>
      <sz val="9"/>
      <name val="Calibri"/>
      <family val="2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3"/>
      </top>
      <bottom/>
      <diagonal/>
    </border>
    <border>
      <left/>
      <right/>
      <top/>
      <bottom style="medium">
        <color theme="3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3"/>
    <xf numFmtId="0" fontId="3" fillId="2" borderId="1" xfId="0" applyFont="1" applyFill="1" applyBorder="1"/>
    <xf numFmtId="164" fontId="0" fillId="2" borderId="1" xfId="1" applyNumberFormat="1" applyFont="1" applyFill="1" applyBorder="1"/>
    <xf numFmtId="0" fontId="3" fillId="0" borderId="0" xfId="0" applyFont="1" applyBorder="1"/>
    <xf numFmtId="164" fontId="0" fillId="0" borderId="0" xfId="1" applyNumberFormat="1" applyFont="1" applyBorder="1"/>
    <xf numFmtId="0" fontId="3" fillId="2" borderId="0" xfId="0" applyFont="1" applyFill="1" applyBorder="1"/>
    <xf numFmtId="10" fontId="0" fillId="2" borderId="0" xfId="2" applyNumberFormat="1" applyFont="1" applyFill="1" applyBorder="1"/>
    <xf numFmtId="164" fontId="0" fillId="2" borderId="0" xfId="1" applyNumberFormat="1" applyFont="1" applyFill="1" applyBorder="1"/>
    <xf numFmtId="165" fontId="0" fillId="2" borderId="0" xfId="1" applyNumberFormat="1" applyFont="1" applyFill="1" applyBorder="1"/>
    <xf numFmtId="165" fontId="0" fillId="0" borderId="0" xfId="1" applyNumberFormat="1" applyFont="1" applyBorder="1"/>
    <xf numFmtId="0" fontId="3" fillId="0" borderId="2" xfId="0" applyFont="1" applyBorder="1"/>
    <xf numFmtId="165" fontId="0" fillId="0" borderId="2" xfId="1" applyNumberFormat="1" applyFont="1" applyBorder="1"/>
    <xf numFmtId="0" fontId="5" fillId="0" borderId="0" xfId="4"/>
  </cellXfs>
  <cellStyles count="5">
    <cellStyle name="Comma" xfId="1" builtinId="3"/>
    <cellStyle name="Explanatory Text" xfId="4" builtinId="53"/>
    <cellStyle name="Normal" xfId="0" builtinId="0"/>
    <cellStyle name="Percent" xfId="2" builtinId="5"/>
    <cellStyle name="Title" xfId="3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7"/>
  <sheetViews>
    <sheetView showGridLines="0" tabSelected="1" workbookViewId="0">
      <selection activeCell="C7" sqref="C7"/>
    </sheetView>
  </sheetViews>
  <sheetFormatPr defaultRowHeight="15"/>
  <cols>
    <col min="1" max="1" width="2.140625" customWidth="1"/>
    <col min="2" max="2" width="20.5703125" bestFit="1" customWidth="1"/>
    <col min="4" max="4" width="11.42578125" bestFit="1" customWidth="1"/>
    <col min="7" max="7" width="20.85546875" bestFit="1" customWidth="1"/>
    <col min="9" max="9" width="9.7109375" bestFit="1" customWidth="1"/>
  </cols>
  <sheetData>
    <row r="1" spans="2:9" ht="11.25" customHeight="1"/>
    <row r="2" spans="2:9" ht="22.5">
      <c r="B2" s="1" t="s">
        <v>16</v>
      </c>
      <c r="G2" s="1" t="s">
        <v>25</v>
      </c>
    </row>
    <row r="3" spans="2:9" ht="15.75" thickBot="1">
      <c r="G3" s="13" t="s">
        <v>26</v>
      </c>
    </row>
    <row r="4" spans="2:9">
      <c r="B4" s="2" t="s">
        <v>0</v>
      </c>
      <c r="C4" s="2" t="s">
        <v>1</v>
      </c>
      <c r="D4" s="3">
        <v>0</v>
      </c>
      <c r="G4" s="2" t="s">
        <v>0</v>
      </c>
      <c r="H4" s="2" t="s">
        <v>1</v>
      </c>
      <c r="I4" s="3">
        <v>0</v>
      </c>
    </row>
    <row r="5" spans="2:9">
      <c r="B5" s="4" t="s">
        <v>2</v>
      </c>
      <c r="C5" s="4" t="s">
        <v>3</v>
      </c>
      <c r="D5" s="5">
        <v>0</v>
      </c>
      <c r="G5" s="4" t="s">
        <v>2</v>
      </c>
      <c r="H5" s="4" t="s">
        <v>3</v>
      </c>
      <c r="I5" s="5">
        <v>0</v>
      </c>
    </row>
    <row r="6" spans="2:9">
      <c r="B6" s="6" t="s">
        <v>4</v>
      </c>
      <c r="C6" s="6" t="s">
        <v>5</v>
      </c>
      <c r="D6" s="7">
        <v>0</v>
      </c>
      <c r="G6" s="6" t="s">
        <v>4</v>
      </c>
      <c r="H6" s="6" t="s">
        <v>5</v>
      </c>
      <c r="I6" s="7">
        <v>0</v>
      </c>
    </row>
    <row r="7" spans="2:9">
      <c r="B7" s="4" t="s">
        <v>27</v>
      </c>
      <c r="C7" s="4" t="s">
        <v>6</v>
      </c>
      <c r="D7" s="10">
        <v>0</v>
      </c>
      <c r="G7" s="4" t="s">
        <v>21</v>
      </c>
      <c r="H7" s="4" t="s">
        <v>23</v>
      </c>
      <c r="I7" s="10">
        <v>0</v>
      </c>
    </row>
    <row r="8" spans="2:9">
      <c r="B8" s="6" t="s">
        <v>7</v>
      </c>
      <c r="C8" s="6" t="s">
        <v>8</v>
      </c>
      <c r="D8" s="8">
        <v>0</v>
      </c>
      <c r="G8" s="6" t="s">
        <v>22</v>
      </c>
      <c r="H8" s="6" t="s">
        <v>24</v>
      </c>
      <c r="I8" s="9">
        <v>0</v>
      </c>
    </row>
    <row r="9" spans="2:9">
      <c r="B9" s="4"/>
      <c r="C9" s="4"/>
      <c r="D9" s="5"/>
      <c r="G9" s="4"/>
      <c r="H9" s="4"/>
      <c r="I9" s="5"/>
    </row>
    <row r="10" spans="2:9">
      <c r="B10" s="6"/>
      <c r="C10" s="6" t="s">
        <v>9</v>
      </c>
      <c r="D10" s="9" t="e">
        <f>(LN(D4/D5)+(D6*D8))/(D7*D8^(1/2))+(0.5*D7*D8^(1/2))</f>
        <v>#DIV/0!</v>
      </c>
      <c r="G10" s="6"/>
      <c r="H10" s="6" t="s">
        <v>17</v>
      </c>
      <c r="I10" s="9">
        <f>I4*I7-I5</f>
        <v>0</v>
      </c>
    </row>
    <row r="11" spans="2:9">
      <c r="C11" s="4" t="s">
        <v>10</v>
      </c>
      <c r="D11" s="10" t="e">
        <f>D10-(D7*D8^(1/2))</f>
        <v>#DIV/0!</v>
      </c>
      <c r="H11" s="4" t="s">
        <v>18</v>
      </c>
      <c r="I11" s="10">
        <f>IF(I4*I8-I5&gt;0,I4*I8-I5,0)</f>
        <v>0</v>
      </c>
    </row>
    <row r="12" spans="2:9">
      <c r="B12" s="6"/>
      <c r="C12" s="6"/>
      <c r="D12" s="9"/>
      <c r="G12" s="6"/>
      <c r="H12" s="6"/>
      <c r="I12" s="9"/>
    </row>
    <row r="13" spans="2:9">
      <c r="C13" s="4" t="s">
        <v>11</v>
      </c>
      <c r="D13" s="10" t="e">
        <f>NORMSDIST(D10)</f>
        <v>#DIV/0!</v>
      </c>
      <c r="H13" s="4" t="s">
        <v>19</v>
      </c>
      <c r="I13" s="10" t="e">
        <f>(I10-I11)/(I4*(I7-I8))</f>
        <v>#DIV/0!</v>
      </c>
    </row>
    <row r="14" spans="2:9">
      <c r="B14" s="6"/>
      <c r="C14" s="6" t="s">
        <v>12</v>
      </c>
      <c r="D14" s="9" t="e">
        <f>NORMSDIST(D11)</f>
        <v>#DIV/0!</v>
      </c>
      <c r="G14" s="6"/>
      <c r="H14" s="6" t="s">
        <v>20</v>
      </c>
      <c r="I14" s="9" t="e">
        <f>((I7*I11)-(I8*I10))/((I7-I8)*(1+I6))</f>
        <v>#DIV/0!</v>
      </c>
    </row>
    <row r="15" spans="2:9">
      <c r="B15" s="4"/>
      <c r="C15" s="4"/>
      <c r="D15" s="10"/>
      <c r="G15" s="4"/>
      <c r="H15" s="4"/>
      <c r="I15" s="10"/>
    </row>
    <row r="16" spans="2:9">
      <c r="B16" s="6" t="s">
        <v>13</v>
      </c>
      <c r="C16" s="6" t="s">
        <v>14</v>
      </c>
      <c r="D16" s="9" t="e">
        <f>D4*D13-D5*EXP(-D6*D8)*D14</f>
        <v>#DIV/0!</v>
      </c>
      <c r="G16" s="6" t="s">
        <v>13</v>
      </c>
      <c r="H16" s="6" t="s">
        <v>14</v>
      </c>
      <c r="I16" s="9" t="e">
        <f>(I13*I4)+I14</f>
        <v>#DIV/0!</v>
      </c>
    </row>
    <row r="17" spans="2:9" ht="15.75" thickBot="1">
      <c r="B17" s="11" t="s">
        <v>15</v>
      </c>
      <c r="C17" s="11"/>
      <c r="D17" s="12" t="e">
        <f>D16+(D5/(1+D6))-D4</f>
        <v>#DIV/0!</v>
      </c>
      <c r="G17" s="11" t="s">
        <v>15</v>
      </c>
      <c r="H17" s="11"/>
      <c r="I17" s="12" t="e">
        <f>I16+(I5/(1+I6))-I4</f>
        <v>#DIV/0!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Matthee</dc:creator>
  <cp:lastModifiedBy>Simon Matthee</cp:lastModifiedBy>
  <dcterms:created xsi:type="dcterms:W3CDTF">2010-03-30T12:37:13Z</dcterms:created>
  <dcterms:modified xsi:type="dcterms:W3CDTF">2010-04-06T14:30:18Z</dcterms:modified>
</cp:coreProperties>
</file>